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ger De Blander\Documents\Residentie Goudbloem\afrekeningen\"/>
    </mc:Choice>
  </mc:AlternateContent>
  <xr:revisionPtr revIDLastSave="0" documentId="8_{8C396870-264B-4038-A60E-E6AC23203266}" xr6:coauthVersionLast="47" xr6:coauthVersionMax="47" xr10:uidLastSave="{00000000-0000-0000-0000-000000000000}"/>
  <bookViews>
    <workbookView xWindow="1125" yWindow="1125" windowWidth="19875" windowHeight="1263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Blad1!$A$1:$S$132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4" i="1" l="1"/>
  <c r="O36" i="1"/>
  <c r="G36" i="1"/>
  <c r="J20" i="1"/>
  <c r="J18" i="1"/>
  <c r="J16" i="1"/>
  <c r="J14" i="1"/>
  <c r="K106" i="1"/>
  <c r="J10" i="1"/>
  <c r="Q31" i="1" l="1"/>
  <c r="Q29" i="1"/>
  <c r="O32" i="1"/>
  <c r="O28" i="1"/>
  <c r="O26" i="1"/>
  <c r="O24" i="1"/>
  <c r="O22" i="1"/>
  <c r="O20" i="1"/>
  <c r="O18" i="1"/>
  <c r="O16" i="1"/>
  <c r="O14" i="1"/>
  <c r="O12" i="1"/>
  <c r="O10" i="1"/>
  <c r="N39" i="1"/>
  <c r="M10" i="1"/>
  <c r="M39" i="1" s="1"/>
  <c r="H39" i="1"/>
  <c r="J12" i="1"/>
  <c r="J39" i="1" s="1"/>
  <c r="G32" i="1"/>
  <c r="G28" i="1"/>
  <c r="G26" i="1"/>
  <c r="G24" i="1"/>
  <c r="G22" i="1"/>
  <c r="G20" i="1"/>
  <c r="G18" i="1"/>
  <c r="G16" i="1"/>
  <c r="G14" i="1"/>
  <c r="G12" i="1"/>
  <c r="G10" i="1"/>
  <c r="E39" i="1"/>
  <c r="K113" i="1"/>
  <c r="K96" i="1"/>
  <c r="K39" i="1"/>
  <c r="Q14" i="1" l="1"/>
  <c r="Q18" i="1"/>
  <c r="Q22" i="1"/>
  <c r="Q26" i="1"/>
  <c r="Q32" i="1"/>
  <c r="Q36" i="1"/>
  <c r="Q12" i="1"/>
  <c r="Q16" i="1"/>
  <c r="Q20" i="1"/>
  <c r="Q24" i="1"/>
  <c r="Q28" i="1"/>
  <c r="Q34" i="1"/>
  <c r="O39" i="1"/>
  <c r="G39" i="1"/>
  <c r="Q10" i="1"/>
  <c r="Q39" i="1" l="1"/>
</calcChain>
</file>

<file path=xl/sharedStrings.xml><?xml version="1.0" encoding="utf-8"?>
<sst xmlns="http://schemas.openxmlformats.org/spreadsheetml/2006/main" count="43" uniqueCount="42">
  <si>
    <t xml:space="preserve">Van Den Brouck Baeyens </t>
  </si>
  <si>
    <t>Naam</t>
  </si>
  <si>
    <t xml:space="preserve">Vercom BVBA </t>
  </si>
  <si>
    <t>Rogiers Christina</t>
  </si>
  <si>
    <t>Moens van Driesche</t>
  </si>
  <si>
    <t>De Strooper Lieve</t>
  </si>
  <si>
    <t xml:space="preserve">De Smet Geert </t>
  </si>
  <si>
    <t>De Louvranges</t>
  </si>
  <si>
    <t xml:space="preserve">Carla Moens </t>
  </si>
  <si>
    <t xml:space="preserve">Jan Berghmans </t>
  </si>
  <si>
    <t xml:space="preserve">Verdeling van de kosten </t>
  </si>
  <si>
    <t xml:space="preserve">Kosten voor personenlift </t>
  </si>
  <si>
    <t xml:space="preserve">Rekening </t>
  </si>
  <si>
    <t xml:space="preserve">onderhoud keuring lift </t>
  </si>
  <si>
    <t xml:space="preserve">te verdelen in 714 delen  </t>
  </si>
  <si>
    <t xml:space="preserve">verdeling lift garage </t>
  </si>
  <si>
    <t xml:space="preserve">Lift garage </t>
  </si>
  <si>
    <t xml:space="preserve">Elektriciteit garage </t>
  </si>
  <si>
    <t>verdeling in gelijke delen   15</t>
  </si>
  <si>
    <t xml:space="preserve">Ereloon syndicus </t>
  </si>
  <si>
    <t xml:space="preserve">financiele kosten </t>
  </si>
  <si>
    <t xml:space="preserve">Totaal kosten </t>
  </si>
  <si>
    <t xml:space="preserve">Verdeling kosten </t>
  </si>
  <si>
    <t>kost personen</t>
  </si>
  <si>
    <t>lift</t>
  </si>
  <si>
    <t xml:space="preserve">garage </t>
  </si>
  <si>
    <t xml:space="preserve">verdeling </t>
  </si>
  <si>
    <t>rest</t>
  </si>
  <si>
    <t xml:space="preserve">totaal </t>
  </si>
  <si>
    <t>Goossens Connie</t>
  </si>
  <si>
    <t>verdeling in gelijke delen   16</t>
  </si>
  <si>
    <t>verdeling in 1000 sten</t>
  </si>
  <si>
    <t>(detail zie kostenrekeningen in bijlage)</t>
  </si>
  <si>
    <t>Elektriciteit lift /app</t>
  </si>
  <si>
    <t>rest kosten / opbrengsten</t>
  </si>
  <si>
    <t>letter B</t>
  </si>
  <si>
    <t>letter D</t>
  </si>
  <si>
    <t>letter A</t>
  </si>
  <si>
    <t xml:space="preserve">letter C in historiek kosten </t>
  </si>
  <si>
    <t>Hoebeeck Sterck</t>
  </si>
  <si>
    <t>Coppens Hilde</t>
  </si>
  <si>
    <t xml:space="preserve">De Ridder Barbara Sophie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</si>
</sst>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13" fontId="0" fillId="0" borderId="0" xfId="0" applyNumberFormat="1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13" fontId="0" fillId="0" borderId="0" xfId="0" applyNumberFormat="1" applyAlignment="1">
      <alignment horizontal="center" vertical="center" wrapText="1"/>
    </xf>
    <xf numFmtId="0" fontId="3" fillId="0" borderId="0" xfId="0" applyFont="1"/>
    <xf numFmtId="2" fontId="2" fillId="0" borderId="0" xfId="0" applyNumberFormat="1" applyFont="1"/>
    <xf numFmtId="0" fontId="0" fillId="0" borderId="0" xfId="0" applyBorder="1"/>
    <xf numFmtId="0" fontId="0" fillId="0" borderId="1" xfId="0" applyBorder="1"/>
    <xf numFmtId="2" fontId="0" fillId="0" borderId="1" xfId="0" applyNumberFormat="1" applyBorder="1"/>
    <xf numFmtId="2" fontId="4" fillId="0" borderId="0" xfId="0" applyNumberFormat="1" applyFont="1"/>
    <xf numFmtId="4" fontId="0" fillId="0" borderId="0" xfId="0" applyNumberFormat="1" applyAlignment="1">
      <alignment horizontal="center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9"/>
  <sheetViews>
    <sheetView tabSelected="1" view="pageBreakPreview" topLeftCell="A15" zoomScale="80" zoomScaleNormal="100" zoomScaleSheetLayoutView="80" workbookViewId="0">
      <selection activeCell="Q35" sqref="Q35"/>
    </sheetView>
  </sheetViews>
  <sheetFormatPr defaultRowHeight="15" x14ac:dyDescent="0.25"/>
  <cols>
    <col min="3" max="3" width="11.140625" customWidth="1"/>
    <col min="4" max="4" width="0" hidden="1" customWidth="1"/>
    <col min="5" max="5" width="13" customWidth="1"/>
    <col min="6" max="6" width="9.140625" hidden="1" customWidth="1"/>
    <col min="7" max="8" width="10.28515625" customWidth="1"/>
    <col min="9" max="9" width="3.85546875" hidden="1" customWidth="1"/>
    <col min="10" max="10" width="11" customWidth="1"/>
    <col min="11" max="11" width="13.28515625" customWidth="1"/>
    <col min="12" max="12" width="9.140625" hidden="1" customWidth="1"/>
    <col min="13" max="13" width="10.28515625" customWidth="1"/>
    <col min="14" max="14" width="12.140625" customWidth="1"/>
    <col min="15" max="15" width="10.7109375" customWidth="1"/>
    <col min="17" max="17" width="15.7109375" customWidth="1"/>
  </cols>
  <sheetData>
    <row r="1" spans="1:17" x14ac:dyDescent="0.25">
      <c r="A1" s="4" t="s">
        <v>22</v>
      </c>
      <c r="B1" s="4"/>
      <c r="C1" s="4"/>
      <c r="D1" s="4"/>
      <c r="E1" s="16">
        <v>18321.62</v>
      </c>
      <c r="G1" t="s">
        <v>32</v>
      </c>
    </row>
    <row r="3" spans="1:17" hidden="1" x14ac:dyDescent="0.25"/>
    <row r="4" spans="1:17" s="15" customFormat="1" ht="12.75" hidden="1" x14ac:dyDescent="0.2"/>
    <row r="5" spans="1:17" x14ac:dyDescent="0.25">
      <c r="A5" t="s">
        <v>1</v>
      </c>
      <c r="E5" s="2" t="s">
        <v>23</v>
      </c>
      <c r="F5" s="2"/>
      <c r="G5" s="2"/>
      <c r="H5" s="11" t="s">
        <v>24</v>
      </c>
      <c r="I5" s="2"/>
      <c r="J5" s="2"/>
      <c r="K5" s="11" t="s">
        <v>26</v>
      </c>
      <c r="L5" s="2"/>
      <c r="M5" s="2"/>
      <c r="N5" s="2" t="s">
        <v>27</v>
      </c>
      <c r="O5" s="2"/>
      <c r="Q5" t="s">
        <v>28</v>
      </c>
    </row>
    <row r="6" spans="1:17" x14ac:dyDescent="0.25">
      <c r="E6" s="2" t="s">
        <v>24</v>
      </c>
      <c r="F6" s="2"/>
      <c r="G6" s="2"/>
      <c r="H6" s="11" t="s">
        <v>25</v>
      </c>
      <c r="I6" s="2"/>
      <c r="J6" s="2"/>
      <c r="K6" s="11">
        <v>15</v>
      </c>
      <c r="L6" s="2"/>
      <c r="M6" s="2"/>
      <c r="N6" s="3"/>
      <c r="O6" s="3"/>
    </row>
    <row r="7" spans="1:17" x14ac:dyDescent="0.25">
      <c r="E7" s="9">
        <v>4795.25</v>
      </c>
      <c r="H7" s="9">
        <v>1967.52</v>
      </c>
      <c r="K7" s="9">
        <v>4464.88</v>
      </c>
      <c r="N7" s="2">
        <v>7093.97</v>
      </c>
      <c r="Q7" s="1"/>
    </row>
    <row r="8" spans="1:17" x14ac:dyDescent="0.25">
      <c r="E8" s="9">
        <v>714</v>
      </c>
      <c r="H8" s="11">
        <v>16</v>
      </c>
      <c r="K8" s="11">
        <v>15</v>
      </c>
      <c r="N8" s="6">
        <v>1000</v>
      </c>
    </row>
    <row r="10" spans="1:17" x14ac:dyDescent="0.25">
      <c r="A10" t="s">
        <v>0</v>
      </c>
      <c r="E10" s="10">
        <v>55</v>
      </c>
      <c r="F10" s="2"/>
      <c r="G10" s="7">
        <f>(E7*E10/E8)</f>
        <v>369.38200280112045</v>
      </c>
      <c r="H10" s="12">
        <v>1</v>
      </c>
      <c r="I10" s="2"/>
      <c r="J10" s="7">
        <f>(H7/16)</f>
        <v>122.97</v>
      </c>
      <c r="K10" s="2">
        <v>1</v>
      </c>
      <c r="L10" s="2"/>
      <c r="M10" s="7">
        <f>(K7/15)</f>
        <v>297.65866666666665</v>
      </c>
      <c r="N10" s="2">
        <v>55</v>
      </c>
      <c r="O10" s="7">
        <f>(N7*N10/1000)</f>
        <v>390.16835000000003</v>
      </c>
      <c r="Q10" s="6">
        <f>(G10+J10+O10+M10)</f>
        <v>1180.1790194677872</v>
      </c>
    </row>
    <row r="11" spans="1:17" x14ac:dyDescent="0.25">
      <c r="E11" s="2"/>
      <c r="F11" s="2"/>
      <c r="G11" s="2"/>
      <c r="H11" s="12"/>
      <c r="I11" s="2"/>
      <c r="J11" s="2"/>
      <c r="K11" s="2"/>
      <c r="L11" s="2"/>
      <c r="M11" s="7"/>
      <c r="N11" s="2"/>
      <c r="O11" s="2"/>
    </row>
    <row r="12" spans="1:17" x14ac:dyDescent="0.25">
      <c r="A12" t="s">
        <v>2</v>
      </c>
      <c r="E12" s="2">
        <v>53</v>
      </c>
      <c r="F12" s="2"/>
      <c r="G12" s="7">
        <f>(E7*E12/E8)</f>
        <v>355.94992997198881</v>
      </c>
      <c r="H12" s="12">
        <v>1</v>
      </c>
      <c r="I12" s="2"/>
      <c r="J12" s="7">
        <f>(H7/16)</f>
        <v>122.97</v>
      </c>
      <c r="K12" s="2">
        <v>1</v>
      </c>
      <c r="L12" s="2"/>
      <c r="M12" s="21">
        <v>297.66000000000003</v>
      </c>
      <c r="N12" s="2">
        <v>53</v>
      </c>
      <c r="O12" s="7">
        <f>(N7*N12/1000)</f>
        <v>375.98041000000001</v>
      </c>
      <c r="Q12" s="6">
        <f t="shared" ref="Q12:Q36" si="0">(G12+J12+O12+M12)</f>
        <v>1152.5603399719889</v>
      </c>
    </row>
    <row r="13" spans="1:17" x14ac:dyDescent="0.25">
      <c r="E13" s="2"/>
      <c r="F13" s="2"/>
      <c r="G13" s="2"/>
      <c r="H13" s="12"/>
      <c r="I13" s="2"/>
      <c r="J13" s="2"/>
      <c r="K13" s="2"/>
      <c r="L13" s="2"/>
      <c r="M13" s="21"/>
      <c r="N13" s="2"/>
      <c r="O13" s="7"/>
      <c r="Q13" s="6"/>
    </row>
    <row r="14" spans="1:17" x14ac:dyDescent="0.25">
      <c r="A14" t="s">
        <v>40</v>
      </c>
      <c r="E14" s="2">
        <v>66</v>
      </c>
      <c r="F14" s="2"/>
      <c r="G14" s="7">
        <f>(E7*E14/E8)</f>
        <v>443.25840336134456</v>
      </c>
      <c r="H14" s="12">
        <v>1</v>
      </c>
      <c r="I14" s="2"/>
      <c r="J14" s="7">
        <f>(H7/16)</f>
        <v>122.97</v>
      </c>
      <c r="K14" s="2">
        <v>1</v>
      </c>
      <c r="L14" s="2"/>
      <c r="M14" s="21">
        <v>297.66000000000003</v>
      </c>
      <c r="N14" s="2">
        <v>66</v>
      </c>
      <c r="O14" s="7">
        <f>(N7*N14/1000)</f>
        <v>468.20202</v>
      </c>
      <c r="Q14" s="6">
        <f t="shared" si="0"/>
        <v>1332.0904233613446</v>
      </c>
    </row>
    <row r="15" spans="1:17" x14ac:dyDescent="0.25">
      <c r="E15" s="2"/>
      <c r="F15" s="2"/>
      <c r="G15" s="2"/>
      <c r="H15" s="12"/>
      <c r="I15" s="2"/>
      <c r="J15" s="2"/>
      <c r="K15" s="2"/>
      <c r="L15" s="2"/>
      <c r="M15" s="21"/>
      <c r="N15" s="2"/>
      <c r="O15" s="7"/>
      <c r="Q15" s="6"/>
    </row>
    <row r="16" spans="1:17" x14ac:dyDescent="0.25">
      <c r="A16" t="s">
        <v>3</v>
      </c>
      <c r="E16" s="2">
        <v>56</v>
      </c>
      <c r="F16" s="2"/>
      <c r="G16" s="7">
        <f>(E7*E16/E8)</f>
        <v>376.0980392156863</v>
      </c>
      <c r="H16" s="12">
        <v>1</v>
      </c>
      <c r="I16" s="2"/>
      <c r="J16" s="7">
        <f>(H7/16)</f>
        <v>122.97</v>
      </c>
      <c r="K16" s="2">
        <v>1</v>
      </c>
      <c r="L16" s="2"/>
      <c r="M16" s="21">
        <v>297.66000000000003</v>
      </c>
      <c r="N16" s="2">
        <v>56</v>
      </c>
      <c r="O16" s="7">
        <f>(N7*N16/1000)</f>
        <v>397.26231999999999</v>
      </c>
      <c r="Q16" s="6">
        <f t="shared" si="0"/>
        <v>1193.9903592156863</v>
      </c>
    </row>
    <row r="17" spans="1:17" x14ac:dyDescent="0.25">
      <c r="E17" s="2"/>
      <c r="F17" s="2"/>
      <c r="G17" s="2"/>
      <c r="H17" s="12"/>
      <c r="I17" s="2"/>
      <c r="J17" s="2"/>
      <c r="K17" s="2"/>
      <c r="L17" s="2"/>
      <c r="M17" s="21"/>
      <c r="N17" s="2"/>
      <c r="O17" s="7"/>
      <c r="Q17" s="6"/>
    </row>
    <row r="18" spans="1:17" x14ac:dyDescent="0.25">
      <c r="A18" t="s">
        <v>4</v>
      </c>
      <c r="E18" s="2">
        <v>62</v>
      </c>
      <c r="F18" s="2"/>
      <c r="G18" s="7">
        <f>(E7*E18/E8)</f>
        <v>416.39425770308122</v>
      </c>
      <c r="H18" s="12">
        <v>1</v>
      </c>
      <c r="I18" s="2"/>
      <c r="J18" s="7">
        <f>(H7/16)</f>
        <v>122.97</v>
      </c>
      <c r="K18" s="2">
        <v>1</v>
      </c>
      <c r="L18" s="2"/>
      <c r="M18" s="21">
        <v>297.66000000000003</v>
      </c>
      <c r="N18" s="2">
        <v>62</v>
      </c>
      <c r="O18" s="7">
        <f>(N7*N18/1000)</f>
        <v>439.82614000000001</v>
      </c>
      <c r="Q18" s="6">
        <f t="shared" si="0"/>
        <v>1276.8503977030812</v>
      </c>
    </row>
    <row r="19" spans="1:17" x14ac:dyDescent="0.25">
      <c r="E19" s="2"/>
      <c r="F19" s="2"/>
      <c r="G19" s="2"/>
      <c r="H19" s="12"/>
      <c r="I19" s="2"/>
      <c r="J19" s="2"/>
      <c r="K19" s="2"/>
      <c r="L19" s="2"/>
      <c r="M19" s="21"/>
      <c r="N19" s="2"/>
      <c r="O19" s="7"/>
      <c r="Q19" s="6"/>
    </row>
    <row r="20" spans="1:17" x14ac:dyDescent="0.25">
      <c r="A20" t="s">
        <v>29</v>
      </c>
      <c r="E20" s="2">
        <v>58</v>
      </c>
      <c r="F20" s="2"/>
      <c r="G20" s="7">
        <f>(E7*E20/E8)</f>
        <v>389.53011204481794</v>
      </c>
      <c r="H20" s="12">
        <v>1</v>
      </c>
      <c r="I20" s="2"/>
      <c r="J20" s="7">
        <f>(H7/16)</f>
        <v>122.97</v>
      </c>
      <c r="K20" s="2">
        <v>1</v>
      </c>
      <c r="L20" s="2"/>
      <c r="M20" s="21">
        <v>297.66000000000003</v>
      </c>
      <c r="N20" s="2">
        <v>58</v>
      </c>
      <c r="O20" s="7">
        <f>(N7*N20/1000)</f>
        <v>411.45026000000001</v>
      </c>
      <c r="Q20" s="6">
        <f t="shared" si="0"/>
        <v>1221.610372044818</v>
      </c>
    </row>
    <row r="21" spans="1:17" x14ac:dyDescent="0.25">
      <c r="E21" s="2"/>
      <c r="F21" s="2"/>
      <c r="G21" s="2"/>
      <c r="H21" s="12"/>
      <c r="I21" s="2"/>
      <c r="J21" s="2"/>
      <c r="K21" s="2"/>
      <c r="L21" s="2"/>
      <c r="M21" s="21"/>
      <c r="N21" s="2"/>
      <c r="O21" s="7"/>
      <c r="Q21" s="6"/>
    </row>
    <row r="22" spans="1:17" x14ac:dyDescent="0.25">
      <c r="A22" t="s">
        <v>5</v>
      </c>
      <c r="E22" s="2">
        <v>56</v>
      </c>
      <c r="F22" s="2"/>
      <c r="G22" s="7">
        <f>(E7*E22/E8)</f>
        <v>376.0980392156863</v>
      </c>
      <c r="H22" s="12">
        <v>1</v>
      </c>
      <c r="I22" s="2"/>
      <c r="J22" s="7">
        <v>122.97</v>
      </c>
      <c r="K22" s="2">
        <v>1</v>
      </c>
      <c r="L22" s="2"/>
      <c r="M22" s="21">
        <v>297.66000000000003</v>
      </c>
      <c r="N22" s="2">
        <v>56</v>
      </c>
      <c r="O22" s="7">
        <f>(N7*N22/1000)</f>
        <v>397.26231999999999</v>
      </c>
      <c r="Q22" s="6">
        <f t="shared" si="0"/>
        <v>1193.9903592156863</v>
      </c>
    </row>
    <row r="23" spans="1:17" x14ac:dyDescent="0.25">
      <c r="E23" s="2"/>
      <c r="F23" s="2"/>
      <c r="G23" s="2"/>
      <c r="H23" s="12"/>
      <c r="I23" s="2"/>
      <c r="J23" s="2"/>
      <c r="K23" s="2"/>
      <c r="L23" s="2"/>
      <c r="M23" s="21"/>
      <c r="N23" s="2"/>
      <c r="O23" s="7"/>
      <c r="Q23" s="6"/>
    </row>
    <row r="24" spans="1:17" x14ac:dyDescent="0.25">
      <c r="A24" t="s">
        <v>6</v>
      </c>
      <c r="E24" s="2">
        <v>64</v>
      </c>
      <c r="F24" s="2"/>
      <c r="G24" s="7">
        <f>(E7*E24/E8)</f>
        <v>429.82633053221286</v>
      </c>
      <c r="H24" s="12">
        <v>1</v>
      </c>
      <c r="I24" s="2"/>
      <c r="J24" s="7">
        <v>122.97</v>
      </c>
      <c r="K24" s="2">
        <v>1</v>
      </c>
      <c r="L24" s="2"/>
      <c r="M24" s="21">
        <v>297.66000000000003</v>
      </c>
      <c r="N24" s="2">
        <v>64</v>
      </c>
      <c r="O24" s="7">
        <f>(N7*N24/1000)</f>
        <v>454.01408000000004</v>
      </c>
      <c r="Q24" s="6">
        <f t="shared" si="0"/>
        <v>1304.470410532213</v>
      </c>
    </row>
    <row r="25" spans="1:17" x14ac:dyDescent="0.25">
      <c r="E25" s="2"/>
      <c r="F25" s="2"/>
      <c r="G25" s="2"/>
      <c r="H25" s="12"/>
      <c r="I25" s="2"/>
      <c r="J25" s="2"/>
      <c r="K25" s="2"/>
      <c r="L25" s="2"/>
      <c r="M25" s="21"/>
      <c r="N25" s="2"/>
      <c r="O25" s="7"/>
      <c r="Q25" s="6"/>
    </row>
    <row r="26" spans="1:17" x14ac:dyDescent="0.25">
      <c r="A26" t="s">
        <v>41</v>
      </c>
      <c r="E26" s="2">
        <v>56</v>
      </c>
      <c r="F26" s="2"/>
      <c r="G26" s="7">
        <f>(E7*E26/E8)</f>
        <v>376.0980392156863</v>
      </c>
      <c r="H26" s="12">
        <v>1</v>
      </c>
      <c r="I26" s="2"/>
      <c r="J26" s="7">
        <v>122.97</v>
      </c>
      <c r="K26" s="2">
        <v>1</v>
      </c>
      <c r="L26" s="2"/>
      <c r="M26" s="21">
        <v>297.66000000000003</v>
      </c>
      <c r="N26" s="2">
        <v>56</v>
      </c>
      <c r="O26" s="7">
        <f>(N7*N26/1000)</f>
        <v>397.26231999999999</v>
      </c>
      <c r="Q26" s="6">
        <f t="shared" si="0"/>
        <v>1193.9903592156863</v>
      </c>
    </row>
    <row r="27" spans="1:17" x14ac:dyDescent="0.25">
      <c r="E27" s="2"/>
      <c r="F27" s="2"/>
      <c r="G27" s="2"/>
      <c r="H27" s="12"/>
      <c r="I27" s="2"/>
      <c r="J27" s="2"/>
      <c r="K27" s="2"/>
      <c r="L27" s="2"/>
      <c r="M27" s="21"/>
      <c r="N27" s="2"/>
      <c r="O27" s="7"/>
      <c r="Q27" s="6"/>
    </row>
    <row r="28" spans="1:17" x14ac:dyDescent="0.25">
      <c r="A28" t="s">
        <v>7</v>
      </c>
      <c r="E28" s="2">
        <v>20</v>
      </c>
      <c r="F28" s="2"/>
      <c r="G28" s="7">
        <f>(E7*E28/E8)</f>
        <v>134.32072829131653</v>
      </c>
      <c r="H28" s="12">
        <v>5</v>
      </c>
      <c r="I28" s="2"/>
      <c r="J28" s="2">
        <v>614.85</v>
      </c>
      <c r="K28" s="2">
        <v>3</v>
      </c>
      <c r="L28" s="2"/>
      <c r="M28" s="21">
        <v>892.96</v>
      </c>
      <c r="N28" s="2">
        <v>306</v>
      </c>
      <c r="O28" s="7">
        <f>(N7*N28/1000)</f>
        <v>2170.7548200000001</v>
      </c>
      <c r="Q28" s="6">
        <f t="shared" si="0"/>
        <v>3812.8855482913168</v>
      </c>
    </row>
    <row r="29" spans="1:17" hidden="1" x14ac:dyDescent="0.25">
      <c r="E29" s="2"/>
      <c r="F29" s="2"/>
      <c r="G29" s="2"/>
      <c r="H29" s="12"/>
      <c r="I29" s="2"/>
      <c r="J29" s="2"/>
      <c r="K29" s="2"/>
      <c r="L29" s="2"/>
      <c r="M29" s="21"/>
      <c r="N29" s="2"/>
      <c r="O29" s="7"/>
      <c r="Q29" s="6">
        <f t="shared" si="0"/>
        <v>0</v>
      </c>
    </row>
    <row r="30" spans="1:17" x14ac:dyDescent="0.25">
      <c r="E30" s="2"/>
      <c r="F30" s="2"/>
      <c r="G30" s="2"/>
      <c r="H30" s="12"/>
      <c r="I30" s="2"/>
      <c r="J30" s="2"/>
      <c r="K30" s="2"/>
      <c r="L30" s="2"/>
      <c r="M30" s="21"/>
      <c r="N30" s="2"/>
      <c r="O30" s="7"/>
      <c r="Q30" s="6"/>
    </row>
    <row r="31" spans="1:17" hidden="1" x14ac:dyDescent="0.25">
      <c r="E31" s="2"/>
      <c r="F31" s="2"/>
      <c r="G31" s="2"/>
      <c r="H31" s="12"/>
      <c r="I31" s="2"/>
      <c r="J31" s="2"/>
      <c r="K31" s="2"/>
      <c r="L31" s="2"/>
      <c r="M31" s="21"/>
      <c r="N31" s="2"/>
      <c r="O31" s="7"/>
      <c r="Q31" s="6">
        <f t="shared" si="0"/>
        <v>0</v>
      </c>
    </row>
    <row r="32" spans="1:17" x14ac:dyDescent="0.25">
      <c r="A32" t="s">
        <v>8</v>
      </c>
      <c r="E32" s="2">
        <v>49</v>
      </c>
      <c r="F32" s="2"/>
      <c r="G32" s="7">
        <f>(E7*E32/E8)</f>
        <v>329.08578431372547</v>
      </c>
      <c r="H32" s="12">
        <v>0</v>
      </c>
      <c r="I32" s="2"/>
      <c r="J32" s="7"/>
      <c r="K32" s="2">
        <v>1</v>
      </c>
      <c r="L32" s="2"/>
      <c r="M32" s="21">
        <v>297.66000000000003</v>
      </c>
      <c r="N32" s="2">
        <v>49</v>
      </c>
      <c r="O32" s="7">
        <f>(N7*N32/1000)</f>
        <v>347.60453000000001</v>
      </c>
      <c r="Q32" s="6">
        <f t="shared" si="0"/>
        <v>974.35031431372545</v>
      </c>
    </row>
    <row r="33" spans="1:17" x14ac:dyDescent="0.25">
      <c r="E33" s="2"/>
      <c r="F33" s="2"/>
      <c r="G33" s="2"/>
      <c r="H33" s="12"/>
      <c r="I33" s="2"/>
      <c r="J33" s="2"/>
      <c r="K33" s="2"/>
      <c r="L33" s="2"/>
      <c r="M33" s="21"/>
      <c r="N33" s="2"/>
      <c r="O33" s="7"/>
      <c r="Q33" s="6"/>
    </row>
    <row r="34" spans="1:17" x14ac:dyDescent="0.25">
      <c r="A34" t="s">
        <v>39</v>
      </c>
      <c r="E34" s="2">
        <v>64</v>
      </c>
      <c r="F34" s="2"/>
      <c r="G34" s="7">
        <v>429.83</v>
      </c>
      <c r="H34" s="12">
        <v>1</v>
      </c>
      <c r="I34" s="2"/>
      <c r="J34" s="7">
        <v>122.97</v>
      </c>
      <c r="K34" s="2">
        <v>1</v>
      </c>
      <c r="L34" s="2"/>
      <c r="M34" s="21">
        <v>297.66000000000003</v>
      </c>
      <c r="N34" s="2">
        <v>64</v>
      </c>
      <c r="O34" s="7">
        <f>(N7*N34/1000)</f>
        <v>454.01408000000004</v>
      </c>
      <c r="Q34" s="6">
        <f t="shared" si="0"/>
        <v>1304.47408</v>
      </c>
    </row>
    <row r="35" spans="1:17" x14ac:dyDescent="0.25">
      <c r="E35" s="2"/>
      <c r="F35" s="2"/>
      <c r="G35" s="7"/>
      <c r="H35" s="12"/>
      <c r="I35" s="2"/>
      <c r="J35" s="7"/>
      <c r="K35" s="2"/>
      <c r="L35" s="2"/>
      <c r="M35" s="21"/>
      <c r="N35" s="2"/>
      <c r="O35" s="7"/>
      <c r="Q35" s="6"/>
    </row>
    <row r="36" spans="1:17" x14ac:dyDescent="0.25">
      <c r="A36" t="s">
        <v>9</v>
      </c>
      <c r="E36" s="2">
        <v>55</v>
      </c>
      <c r="F36" s="2"/>
      <c r="G36" s="7">
        <f>(E7*E36/E8)</f>
        <v>369.38200280112045</v>
      </c>
      <c r="H36" s="12">
        <v>1</v>
      </c>
      <c r="I36" s="2"/>
      <c r="J36" s="7">
        <v>122.97</v>
      </c>
      <c r="K36" s="2">
        <v>1</v>
      </c>
      <c r="L36" s="2"/>
      <c r="M36" s="21">
        <v>297.66000000000003</v>
      </c>
      <c r="N36" s="2">
        <v>55</v>
      </c>
      <c r="O36" s="7">
        <f>(N7*N36/1000)</f>
        <v>390.16835000000003</v>
      </c>
      <c r="Q36" s="6">
        <f t="shared" si="0"/>
        <v>1180.1803528011205</v>
      </c>
    </row>
    <row r="37" spans="1:17" x14ac:dyDescent="0.25">
      <c r="E37" s="2"/>
      <c r="F37" s="2"/>
      <c r="G37" s="2"/>
      <c r="H37" s="13"/>
      <c r="I37" s="2"/>
      <c r="J37" s="2"/>
      <c r="K37" s="2"/>
      <c r="L37" s="2"/>
      <c r="M37" s="7"/>
      <c r="N37" s="2"/>
      <c r="O37" s="2"/>
    </row>
    <row r="38" spans="1:17" x14ac:dyDescent="0.25">
      <c r="E38" s="2"/>
      <c r="F38" s="2"/>
      <c r="G38" s="2"/>
      <c r="H38" s="13"/>
      <c r="I38" s="2"/>
      <c r="J38" s="2"/>
      <c r="K38" s="2"/>
      <c r="L38" s="2"/>
      <c r="M38" s="7"/>
      <c r="N38" s="2"/>
      <c r="O38" s="2"/>
    </row>
    <row r="39" spans="1:17" x14ac:dyDescent="0.25">
      <c r="E39" s="8">
        <f>SUM(E10:E38)</f>
        <v>714</v>
      </c>
      <c r="F39" s="2"/>
      <c r="G39" s="7">
        <f>SUM(G10:G38)</f>
        <v>4795.2536694677874</v>
      </c>
      <c r="H39" s="14">
        <f>SUM(H10:H38)</f>
        <v>16</v>
      </c>
      <c r="I39" s="2"/>
      <c r="J39" s="7">
        <f>SUM(J10:J38)</f>
        <v>1967.52</v>
      </c>
      <c r="K39" s="2">
        <f>SUM(K10:K38)</f>
        <v>15</v>
      </c>
      <c r="L39" s="2"/>
      <c r="M39" s="7">
        <f>SUM(M10:M38)</f>
        <v>4464.8786666666665</v>
      </c>
      <c r="N39" s="2">
        <f>SUM(N10:N38)</f>
        <v>1000</v>
      </c>
      <c r="O39" s="7">
        <f>SUM(O10:O38)</f>
        <v>7093.9699999999993</v>
      </c>
      <c r="Q39" s="6">
        <f>SUM(Q10:Q38)</f>
        <v>18321.622336134453</v>
      </c>
    </row>
    <row r="41" spans="1:17" ht="12" hidden="1" customHeight="1" x14ac:dyDescent="0.25"/>
    <row r="42" spans="1:17" hidden="1" x14ac:dyDescent="0.25"/>
    <row r="43" spans="1:17" hidden="1" x14ac:dyDescent="0.25"/>
    <row r="44" spans="1:17" hidden="1" x14ac:dyDescent="0.25"/>
    <row r="45" spans="1:17" hidden="1" x14ac:dyDescent="0.25"/>
    <row r="46" spans="1:17" hidden="1" x14ac:dyDescent="0.25"/>
    <row r="47" spans="1:17" hidden="1" x14ac:dyDescent="0.25"/>
    <row r="48" spans="1:17" hidden="1" x14ac:dyDescent="0.25"/>
    <row r="49" spans="1:15" hidden="1" x14ac:dyDescent="0.25"/>
    <row r="50" spans="1:15" hidden="1" x14ac:dyDescent="0.25"/>
    <row r="51" spans="1:15" hidden="1" x14ac:dyDescent="0.25"/>
    <row r="52" spans="1:15" hidden="1" x14ac:dyDescent="0.25"/>
    <row r="53" spans="1:15" hidden="1" x14ac:dyDescent="0.25">
      <c r="A53" s="4"/>
      <c r="B53" s="4"/>
      <c r="C53" s="4"/>
      <c r="D53" s="4"/>
      <c r="E53" s="4"/>
    </row>
    <row r="54" spans="1:15" hidden="1" x14ac:dyDescent="0.25"/>
    <row r="55" spans="1:15" hidden="1" x14ac:dyDescent="0.25"/>
    <row r="56" spans="1:15" hidden="1" x14ac:dyDescent="0.25"/>
    <row r="57" spans="1:15" hidden="1" x14ac:dyDescent="0.25"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 x14ac:dyDescent="0.25"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</row>
    <row r="59" spans="1:15" hidden="1" x14ac:dyDescent="0.25"/>
    <row r="60" spans="1:15" hidden="1" x14ac:dyDescent="0.25"/>
    <row r="61" spans="1:15" hidden="1" x14ac:dyDescent="0.25"/>
    <row r="62" spans="1:15" hidden="1" x14ac:dyDescent="0.25"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idden="1" x14ac:dyDescent="0.25"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idden="1" x14ac:dyDescent="0.25"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5:15" hidden="1" x14ac:dyDescent="0.25"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5:15" hidden="1" x14ac:dyDescent="0.25"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5:15" hidden="1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5:15" hidden="1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5:15" hidden="1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5:15" hidden="1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5:15" hidden="1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5:15" hidden="1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5:15" hidden="1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5:15" hidden="1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5:15" hidden="1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5:15" hidden="1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5:15" hidden="1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5:15" hidden="1" x14ac:dyDescent="0.25">
      <c r="E78" s="2"/>
      <c r="F78" s="2"/>
      <c r="G78" s="2"/>
      <c r="H78" s="5"/>
      <c r="I78" s="2"/>
      <c r="J78" s="2"/>
      <c r="K78" s="2"/>
      <c r="L78" s="2"/>
      <c r="M78" s="2"/>
      <c r="N78" s="2"/>
      <c r="O78" s="2"/>
    </row>
    <row r="79" spans="5:15" hidden="1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5:15" hidden="1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idden="1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idden="1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idden="1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idden="1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idden="1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idden="1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idden="1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9" spans="1:15" x14ac:dyDescent="0.25">
      <c r="A89" t="s">
        <v>10</v>
      </c>
    </row>
    <row r="91" spans="1:15" x14ac:dyDescent="0.25">
      <c r="A91" t="s">
        <v>11</v>
      </c>
      <c r="E91" t="s">
        <v>12</v>
      </c>
    </row>
    <row r="93" spans="1:15" x14ac:dyDescent="0.25">
      <c r="A93" t="s">
        <v>33</v>
      </c>
      <c r="E93">
        <v>61201</v>
      </c>
      <c r="K93">
        <v>3526.73</v>
      </c>
    </row>
    <row r="94" spans="1:15" s="17" customFormat="1" x14ac:dyDescent="0.25">
      <c r="A94" s="17" t="s">
        <v>13</v>
      </c>
      <c r="E94" s="17">
        <v>61131</v>
      </c>
      <c r="K94" s="18">
        <v>1268.52</v>
      </c>
    </row>
    <row r="96" spans="1:15" x14ac:dyDescent="0.25">
      <c r="A96" t="s">
        <v>14</v>
      </c>
      <c r="E96" s="4" t="s">
        <v>38</v>
      </c>
      <c r="K96" s="4">
        <f>SUM(K93:K95)</f>
        <v>4795.25</v>
      </c>
    </row>
    <row r="97" spans="1:11" x14ac:dyDescent="0.25">
      <c r="E97" s="4"/>
    </row>
    <row r="99" spans="1:11" hidden="1" x14ac:dyDescent="0.25"/>
    <row r="101" spans="1:11" x14ac:dyDescent="0.25">
      <c r="A101" t="s">
        <v>15</v>
      </c>
    </row>
    <row r="103" spans="1:11" x14ac:dyDescent="0.25">
      <c r="A103" t="s">
        <v>16</v>
      </c>
      <c r="E103">
        <v>61130</v>
      </c>
      <c r="K103">
        <v>1260.5</v>
      </c>
    </row>
    <row r="104" spans="1:11" x14ac:dyDescent="0.25">
      <c r="A104" t="s">
        <v>17</v>
      </c>
      <c r="E104">
        <v>61202</v>
      </c>
      <c r="K104" s="19">
        <v>707.02</v>
      </c>
    </row>
    <row r="106" spans="1:11" x14ac:dyDescent="0.25">
      <c r="A106" t="s">
        <v>30</v>
      </c>
      <c r="E106" s="4" t="s">
        <v>35</v>
      </c>
      <c r="K106" s="16">
        <f>SUM(K103:K105)</f>
        <v>1967.52</v>
      </c>
    </row>
    <row r="107" spans="1:11" x14ac:dyDescent="0.25">
      <c r="E107" s="4"/>
    </row>
    <row r="110" spans="1:11" x14ac:dyDescent="0.25">
      <c r="A110" t="s">
        <v>19</v>
      </c>
      <c r="E110">
        <v>61321</v>
      </c>
      <c r="K110" s="6">
        <v>4384.3100000000004</v>
      </c>
    </row>
    <row r="111" spans="1:11" x14ac:dyDescent="0.25">
      <c r="A111" t="s">
        <v>20</v>
      </c>
      <c r="E111">
        <v>65021</v>
      </c>
      <c r="K111" s="19">
        <v>80.569999999999993</v>
      </c>
    </row>
    <row r="112" spans="1:11" x14ac:dyDescent="0.25">
      <c r="K112" s="6"/>
    </row>
    <row r="113" spans="1:11" x14ac:dyDescent="0.25">
      <c r="K113" s="16">
        <f>SUM(K110:K112)</f>
        <v>4464.88</v>
      </c>
    </row>
    <row r="114" spans="1:11" x14ac:dyDescent="0.25">
      <c r="A114" t="s">
        <v>18</v>
      </c>
      <c r="E114" s="4" t="s">
        <v>36</v>
      </c>
    </row>
    <row r="116" spans="1:11" ht="15.75" x14ac:dyDescent="0.25">
      <c r="A116" t="s">
        <v>34</v>
      </c>
      <c r="E116" s="4" t="s">
        <v>37</v>
      </c>
      <c r="K116" s="20">
        <v>7093.97</v>
      </c>
    </row>
    <row r="117" spans="1:11" x14ac:dyDescent="0.25">
      <c r="A117" t="s">
        <v>31</v>
      </c>
    </row>
    <row r="119" spans="1:11" x14ac:dyDescent="0.25">
      <c r="A119" t="s">
        <v>21</v>
      </c>
      <c r="K119" s="6">
        <v>18321.62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De Blander</dc:creator>
  <cp:lastModifiedBy>Roger De Blander</cp:lastModifiedBy>
  <cp:lastPrinted>2024-02-01T15:02:37Z</cp:lastPrinted>
  <dcterms:created xsi:type="dcterms:W3CDTF">2019-02-11T13:49:51Z</dcterms:created>
  <dcterms:modified xsi:type="dcterms:W3CDTF">2024-02-01T15:02:51Z</dcterms:modified>
</cp:coreProperties>
</file>