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f940cf80e7ba29/DOSSIER EN COURS-Agence66-01-Agence66-02/DOSSIER NOTRE DAME/"/>
    </mc:Choice>
  </mc:AlternateContent>
  <xr:revisionPtr revIDLastSave="37" documentId="8_{700F66F4-1F5A-496C-9397-7A9BD351EDAF}" xr6:coauthVersionLast="47" xr6:coauthVersionMax="47" xr10:uidLastSave="{1EA28E7A-3BC2-42F3-8152-ED12D5308C2B}"/>
  <bookViews>
    <workbookView xWindow="-108" yWindow="-108" windowWidth="23256" windowHeight="12576" xr2:uid="{FD443C15-7F58-443C-91A2-EC9ED3F8BC6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7" i="1"/>
  <c r="D8" i="1"/>
  <c r="D9" i="1"/>
  <c r="D10" i="1"/>
  <c r="D11" i="1"/>
  <c r="D12" i="1"/>
  <c r="D13" i="1"/>
  <c r="D14" i="1"/>
  <c r="D15" i="1"/>
  <c r="D16" i="1"/>
  <c r="D17" i="1"/>
  <c r="D6" i="1"/>
  <c r="B25" i="1"/>
  <c r="C10" i="1"/>
  <c r="B18" i="1"/>
  <c r="B16" i="1"/>
  <c r="B17" i="1"/>
  <c r="C9" i="1"/>
  <c r="B9" i="1"/>
  <c r="C15" i="1"/>
  <c r="B11" i="1"/>
  <c r="C11" i="1"/>
  <c r="C8" i="1"/>
  <c r="B7" i="1"/>
  <c r="B6" i="1"/>
  <c r="B19" i="1" s="1"/>
  <c r="B21" i="1" s="1"/>
  <c r="C12" i="1"/>
  <c r="C13" i="1"/>
  <c r="C7" i="1"/>
  <c r="C6" i="1"/>
  <c r="B24" i="1" l="1"/>
  <c r="B23" i="1"/>
  <c r="C19" i="1"/>
  <c r="C21" i="1" s="1"/>
  <c r="D21" i="1" s="1"/>
  <c r="D19" i="1" l="1"/>
  <c r="C23" i="1"/>
  <c r="D23" i="1" s="1"/>
</calcChain>
</file>

<file path=xl/sharedStrings.xml><?xml version="1.0" encoding="utf-8"?>
<sst xmlns="http://schemas.openxmlformats.org/spreadsheetml/2006/main" count="28" uniqueCount="28">
  <si>
    <t xml:space="preserve">Décompte individuel : Jardin de Notre Dame </t>
  </si>
  <si>
    <t xml:space="preserve">appartement </t>
  </si>
  <si>
    <t>emplacement parking</t>
  </si>
  <si>
    <t>propriétaire</t>
  </si>
  <si>
    <t>locataire</t>
  </si>
  <si>
    <t>bloc E</t>
  </si>
  <si>
    <t>entretien installation electrique garage bloc 1</t>
  </si>
  <si>
    <t>entretien ou réparation  installation electrique entrée E/Générale</t>
  </si>
  <si>
    <t>entretien et réparation vidéo surveillance</t>
  </si>
  <si>
    <t>gestion + aménagement poubelles</t>
  </si>
  <si>
    <t>gestion + aménagement jardin</t>
  </si>
  <si>
    <t>entretien et remplacement protection incendie - co parking</t>
  </si>
  <si>
    <t>contrôle et réparation lift bloc E</t>
  </si>
  <si>
    <t>nettoyage des communs</t>
  </si>
  <si>
    <t>entretien et réparation  égouts, porte entrée, tapis, toiture</t>
  </si>
  <si>
    <t>eau - électricité communs</t>
  </si>
  <si>
    <t>honoraires syndic</t>
  </si>
  <si>
    <t>assurance incendie</t>
  </si>
  <si>
    <t>loyer parking</t>
  </si>
  <si>
    <t>FR / 9000 €</t>
  </si>
  <si>
    <t>TOTAL</t>
  </si>
  <si>
    <t>TOTAL GENERAL</t>
  </si>
  <si>
    <t>PAR MOIS</t>
  </si>
  <si>
    <t xml:space="preserve">TOTAL </t>
  </si>
  <si>
    <t xml:space="preserve">FR </t>
  </si>
  <si>
    <t>Charges propriétaires</t>
  </si>
  <si>
    <t>145/10 000</t>
  </si>
  <si>
    <t>10/10 000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</si>
</sst>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0" borderId="5" xfId="0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2936-6D1F-4789-B6A1-E7BC80737856}">
  <sheetPr>
    <pageSetUpPr fitToPage="1"/>
  </sheetPr>
  <dimension ref="A1:D25"/>
  <sheetViews>
    <sheetView tabSelected="1" topLeftCell="A10" workbookViewId="0">
      <selection activeCell="G4" sqref="G4:G5"/>
    </sheetView>
  </sheetViews>
  <sheetFormatPr baseColWidth="10" defaultRowHeight="14.4" x14ac:dyDescent="0.3"/>
  <cols>
    <col min="1" max="1" width="54.6640625" bestFit="1" customWidth="1"/>
    <col min="2" max="2" width="13.88671875" customWidth="1"/>
    <col min="3" max="3" width="14.21875" customWidth="1"/>
  </cols>
  <sheetData>
    <row r="1" spans="1:4" ht="31.2" customHeight="1" thickBot="1" x14ac:dyDescent="0.35">
      <c r="A1" s="13" t="s">
        <v>0</v>
      </c>
      <c r="B1" s="14"/>
      <c r="C1" s="14"/>
      <c r="D1" s="15"/>
    </row>
    <row r="2" spans="1:4" x14ac:dyDescent="0.3">
      <c r="A2" t="s">
        <v>1</v>
      </c>
      <c r="B2" t="s">
        <v>26</v>
      </c>
    </row>
    <row r="3" spans="1:4" x14ac:dyDescent="0.3">
      <c r="A3" t="s">
        <v>2</v>
      </c>
      <c r="B3" t="s">
        <v>27</v>
      </c>
    </row>
    <row r="4" spans="1:4" x14ac:dyDescent="0.3">
      <c r="A4" t="s">
        <v>5</v>
      </c>
    </row>
    <row r="5" spans="1:4" ht="27" customHeight="1" x14ac:dyDescent="0.3">
      <c r="A5" s="2"/>
      <c r="B5" s="2" t="s">
        <v>3</v>
      </c>
      <c r="C5" s="2" t="s">
        <v>4</v>
      </c>
      <c r="D5" s="2" t="s">
        <v>23</v>
      </c>
    </row>
    <row r="6" spans="1:4" x14ac:dyDescent="0.3">
      <c r="A6" s="1" t="s">
        <v>11</v>
      </c>
      <c r="B6" s="4">
        <f>57.91+7.527</f>
        <v>65.436999999999998</v>
      </c>
      <c r="C6" s="4">
        <f>49.03+16.58+7.57</f>
        <v>73.180000000000007</v>
      </c>
      <c r="D6" s="4">
        <f>SUM(B6:C6)</f>
        <v>138.61700000000002</v>
      </c>
    </row>
    <row r="7" spans="1:4" x14ac:dyDescent="0.3">
      <c r="A7" s="1" t="s">
        <v>12</v>
      </c>
      <c r="B7" s="4">
        <f>21.89</f>
        <v>21.89</v>
      </c>
      <c r="C7" s="4">
        <f>31.73+292.16+43.5</f>
        <v>367.39000000000004</v>
      </c>
      <c r="D7" s="4">
        <f t="shared" ref="D7:D18" si="0">SUM(B7:C7)</f>
        <v>389.28000000000003</v>
      </c>
    </row>
    <row r="8" spans="1:4" x14ac:dyDescent="0.3">
      <c r="A8" s="1" t="s">
        <v>6</v>
      </c>
      <c r="B8" s="4"/>
      <c r="C8" s="4">
        <f>7.85+23.92</f>
        <v>31.770000000000003</v>
      </c>
      <c r="D8" s="4">
        <f t="shared" si="0"/>
        <v>31.770000000000003</v>
      </c>
    </row>
    <row r="9" spans="1:4" x14ac:dyDescent="0.3">
      <c r="A9" s="1" t="s">
        <v>7</v>
      </c>
      <c r="B9" s="4">
        <f>27.93+10.86+38.8</f>
        <v>77.59</v>
      </c>
      <c r="C9" s="4">
        <f>31.36+12.37+0.18</f>
        <v>43.91</v>
      </c>
      <c r="D9" s="4">
        <f t="shared" si="0"/>
        <v>121.5</v>
      </c>
    </row>
    <row r="10" spans="1:4" x14ac:dyDescent="0.3">
      <c r="A10" s="1" t="s">
        <v>8</v>
      </c>
      <c r="B10" s="4">
        <v>33.46</v>
      </c>
      <c r="C10" s="4">
        <f>14.16+2.093</f>
        <v>16.253</v>
      </c>
      <c r="D10" s="4">
        <f t="shared" si="0"/>
        <v>49.713000000000001</v>
      </c>
    </row>
    <row r="11" spans="1:4" x14ac:dyDescent="0.3">
      <c r="A11" s="1" t="s">
        <v>14</v>
      </c>
      <c r="B11" s="4">
        <f>85.4</f>
        <v>85.4</v>
      </c>
      <c r="C11" s="4">
        <f>6.1+6.18+21.06+40.85</f>
        <v>74.19</v>
      </c>
      <c r="D11" s="4">
        <f t="shared" si="0"/>
        <v>159.59</v>
      </c>
    </row>
    <row r="12" spans="1:4" x14ac:dyDescent="0.3">
      <c r="A12" s="1" t="s">
        <v>13</v>
      </c>
      <c r="B12" s="4"/>
      <c r="C12" s="4">
        <f>579.04+0.24</f>
        <v>579.28</v>
      </c>
      <c r="D12" s="4">
        <f t="shared" si="0"/>
        <v>579.28</v>
      </c>
    </row>
    <row r="13" spans="1:4" x14ac:dyDescent="0.3">
      <c r="A13" s="1" t="s">
        <v>9</v>
      </c>
      <c r="B13" s="4">
        <v>39.67</v>
      </c>
      <c r="C13" s="4">
        <f>284.65</f>
        <v>284.64999999999998</v>
      </c>
      <c r="D13" s="4">
        <f t="shared" si="0"/>
        <v>324.32</v>
      </c>
    </row>
    <row r="14" spans="1:4" x14ac:dyDescent="0.3">
      <c r="A14" s="1" t="s">
        <v>10</v>
      </c>
      <c r="B14" s="4">
        <v>32.1</v>
      </c>
      <c r="C14" s="4">
        <v>191.3</v>
      </c>
      <c r="D14" s="4">
        <f t="shared" si="0"/>
        <v>223.4</v>
      </c>
    </row>
    <row r="15" spans="1:4" x14ac:dyDescent="0.3">
      <c r="A15" s="1" t="s">
        <v>15</v>
      </c>
      <c r="B15" s="4"/>
      <c r="C15" s="4">
        <f>6.2+4.43</f>
        <v>10.629999999999999</v>
      </c>
      <c r="D15" s="4">
        <f t="shared" si="0"/>
        <v>10.629999999999999</v>
      </c>
    </row>
    <row r="16" spans="1:4" x14ac:dyDescent="0.3">
      <c r="A16" s="1" t="s">
        <v>16</v>
      </c>
      <c r="B16" s="4">
        <f>308.11-154.05+1.1+1.76</f>
        <v>156.91999999999999</v>
      </c>
      <c r="C16" s="4">
        <v>154.05000000000001</v>
      </c>
      <c r="D16" s="4">
        <f t="shared" si="0"/>
        <v>310.97000000000003</v>
      </c>
    </row>
    <row r="17" spans="1:4" x14ac:dyDescent="0.3">
      <c r="A17" s="1" t="s">
        <v>17</v>
      </c>
      <c r="B17" s="4">
        <f>158.85+13.6+0.67</f>
        <v>173.11999999999998</v>
      </c>
      <c r="C17" s="4"/>
      <c r="D17" s="4">
        <f t="shared" si="0"/>
        <v>173.11999999999998</v>
      </c>
    </row>
    <row r="18" spans="1:4" x14ac:dyDescent="0.3">
      <c r="A18" s="1" t="s">
        <v>18</v>
      </c>
      <c r="B18" s="4">
        <f>-87.16</f>
        <v>-87.16</v>
      </c>
      <c r="C18" s="4"/>
      <c r="D18" s="4">
        <f t="shared" si="0"/>
        <v>-87.16</v>
      </c>
    </row>
    <row r="19" spans="1:4" ht="27.6" customHeight="1" x14ac:dyDescent="0.3">
      <c r="A19" s="2" t="s">
        <v>20</v>
      </c>
      <c r="B19" s="5">
        <f>SUM(B6:B18)</f>
        <v>598.42700000000013</v>
      </c>
      <c r="C19" s="10">
        <f>SUM(C6:C18)</f>
        <v>1826.6030000000001</v>
      </c>
      <c r="D19" s="5">
        <f>SUM(B19:C19)</f>
        <v>2425.0300000000002</v>
      </c>
    </row>
    <row r="20" spans="1:4" x14ac:dyDescent="0.3">
      <c r="A20" t="s">
        <v>19</v>
      </c>
      <c r="B20" s="3">
        <v>139.5</v>
      </c>
      <c r="C20" s="3"/>
      <c r="D20" s="1"/>
    </row>
    <row r="21" spans="1:4" ht="27.6" customHeight="1" x14ac:dyDescent="0.3">
      <c r="A21" s="2" t="s">
        <v>21</v>
      </c>
      <c r="B21" s="5">
        <f>+B19+B20</f>
        <v>737.92700000000013</v>
      </c>
      <c r="C21" s="10">
        <f>+C19+C20</f>
        <v>1826.6030000000001</v>
      </c>
      <c r="D21" s="5">
        <f>SUM(B21:C21)</f>
        <v>2564.5300000000002</v>
      </c>
    </row>
    <row r="22" spans="1:4" x14ac:dyDescent="0.3">
      <c r="D22" s="1"/>
    </row>
    <row r="23" spans="1:4" ht="27" customHeight="1" x14ac:dyDescent="0.3">
      <c r="A23" s="2" t="s">
        <v>22</v>
      </c>
      <c r="B23" s="6">
        <f>+B21/12</f>
        <v>61.493916666666678</v>
      </c>
      <c r="C23" s="11">
        <f>+C21/12</f>
        <v>152.21691666666666</v>
      </c>
      <c r="D23" s="6">
        <f>SUM(B23:C23)</f>
        <v>213.71083333333334</v>
      </c>
    </row>
    <row r="24" spans="1:4" x14ac:dyDescent="0.3">
      <c r="A24" s="8" t="s">
        <v>25</v>
      </c>
      <c r="B24" s="7">
        <f>+B19/12</f>
        <v>49.868916666666678</v>
      </c>
      <c r="C24" s="12"/>
      <c r="D24" s="1"/>
    </row>
    <row r="25" spans="1:4" x14ac:dyDescent="0.3">
      <c r="A25" s="9" t="s">
        <v>24</v>
      </c>
      <c r="B25" s="7">
        <f>+B20/12</f>
        <v>11.625</v>
      </c>
      <c r="C25" s="12"/>
      <c r="D25" s="1"/>
    </row>
  </sheetData>
  <mergeCells count="1">
    <mergeCell ref="A1:D1"/>
  </mergeCells>
  <phoneticPr fontId="1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SIX pour agence 66</dc:creator>
  <cp:lastModifiedBy>Nadia SIX</cp:lastModifiedBy>
  <cp:lastPrinted>2022-05-17T10:15:35Z</cp:lastPrinted>
  <dcterms:created xsi:type="dcterms:W3CDTF">2022-05-16T09:40:53Z</dcterms:created>
  <dcterms:modified xsi:type="dcterms:W3CDTF">2022-06-23T09:27:14Z</dcterms:modified>
</cp:coreProperties>
</file>